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<sst xmlns="http://schemas.openxmlformats.org/spreadsheetml/2006/main" count="769" uniqueCount="64">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</sst>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80"/>
  <sheetViews>
    <sheetView tabSelected="1" zoomScale="75" zoomScaleNormal="75" zoomScalePageLayoutView="0" workbookViewId="0" topLeftCell="R60">
      <selection activeCell="S52" sqref="S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22237.2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7200.799999999999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469.5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B10+B15+B23+B31+B45+B50+B51+B58+B59+B68+B69+B82+B72+B75+B77+B76+B66+B83+B84+B85+B67+B38+B86</f>
        <v>43083.600000000006</v>
      </c>
      <c r="C9" s="25">
        <f>C10+C15+C23+C31+C45+C50+C51+C58+C59+C68+C69+C82+C72+C75+C77+C76+C66+C83+C84+C85+C67+C38+C86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AA10+AA15+AA23+AA31+AA45+AA50+AA51+AA58+AA59+AA68+AA69+AA82+AA72+AA75+AA77+AA76+AA66+AA83+AA85+AA84+AA38</f>
        <v>0</v>
      </c>
      <c r="AB9" s="25">
        <f>AB10+AB15+AB23+AB31+AB45+AB50+AB51+AB58+AB59+AB68+AB69+AB82+AB72+AB75+AB77+AB76+AB66+AB83+AB85+AB84+AB38</f>
        <v>0</v>
      </c>
      <c r="AC9" s="25"/>
      <c r="AD9" s="25">
        <f>AD10+AD15+AD23+AD31+AD45+AD50+AD51+AD58+AD59+AD68+AD69+AD72+AD82+AD75+AD77+AD76+AD66+AD83+AD84+AD85+AD67+AD38+AD86</f>
        <v>29438.100000000002</v>
      </c>
      <c r="AE9" s="51">
        <f>AE10+AE15+AE23+AE31+AE45+AE50+AE51+AE58+AE59+AE68+AE69+AE72+AE82+AE75+AE77+AE76+AE66+AE83+AE85+AE84+AE67+AE38+AE86</f>
        <v>43697.200000000004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6">SUM(D10:AB10)</f>
        <v>1647.4999999999998</v>
      </c>
      <c r="AE10" s="28">
        <f>B10+C10-AD10</f>
        <v>3563.1000000000004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1436.1999999999998</v>
      </c>
      <c r="AE11" s="28">
        <f>B11+C11-AD11</f>
        <v>2293.6000000000004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1" ref="B14:W14">B10-B11-B12-B13</f>
        <v>270.5999999999999</v>
      </c>
      <c r="C14" s="23">
        <f t="shared" si="1"/>
        <v>945.5999999999998</v>
      </c>
      <c r="D14" s="23">
        <f t="shared" si="1"/>
        <v>0</v>
      </c>
      <c r="E14" s="23">
        <f t="shared" si="1"/>
        <v>4.5</v>
      </c>
      <c r="F14" s="23">
        <f t="shared" si="1"/>
        <v>19.9</v>
      </c>
      <c r="G14" s="23">
        <f t="shared" si="1"/>
        <v>0</v>
      </c>
      <c r="H14" s="23">
        <f t="shared" si="1"/>
        <v>15.6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2.8</v>
      </c>
      <c r="M14" s="23">
        <f t="shared" si="1"/>
        <v>1.3677947663381929E-13</v>
      </c>
      <c r="N14" s="23">
        <f t="shared" si="1"/>
        <v>16</v>
      </c>
      <c r="O14" s="23">
        <f t="shared" si="1"/>
        <v>0</v>
      </c>
      <c r="P14" s="23">
        <f t="shared" si="1"/>
        <v>69.8</v>
      </c>
      <c r="Q14" s="23">
        <f t="shared" si="1"/>
        <v>63.99999999999999</v>
      </c>
      <c r="R14" s="23">
        <f t="shared" si="1"/>
        <v>1.1</v>
      </c>
      <c r="S14" s="23">
        <f t="shared" si="1"/>
        <v>7.5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201.20000000000013</v>
      </c>
      <c r="AE14" s="28">
        <f>AE10-AE11-AE12-AE13</f>
        <v>1015</v>
      </c>
    </row>
    <row r="15" spans="1:31" ht="15" customHeight="1">
      <c r="A15" s="4" t="s">
        <v>6</v>
      </c>
      <c r="B15" s="23">
        <v>13542.1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12208.500000000002</v>
      </c>
      <c r="AE15" s="28">
        <f aca="true" t="shared" si="2" ref="AE15:AE29">B15+C15-AD15</f>
        <v>7874.799999999997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10914</v>
      </c>
      <c r="AE16" s="28">
        <f t="shared" si="2"/>
        <v>6376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2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663.4000000000001</v>
      </c>
      <c r="AE18" s="28">
        <f t="shared" si="2"/>
        <v>259.89999999999986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481.4</v>
      </c>
      <c r="AE19" s="28">
        <f t="shared" si="2"/>
        <v>391.6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2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2"/>
        <v>0</v>
      </c>
    </row>
    <row r="22" spans="1:31" ht="15.75">
      <c r="A22" s="3" t="s">
        <v>26</v>
      </c>
      <c r="B22" s="23">
        <f>B15-B16-B17-B18-B19-B20-B21</f>
        <v>301.50000000000074</v>
      </c>
      <c r="C22" s="23">
        <f>C15-C16-C17-C18-C19-C20-C21</f>
        <v>623.7999999999995</v>
      </c>
      <c r="D22" s="23">
        <f aca="true" t="shared" si="3" ref="D22:K22">D15-D16-D17-D18-D19-D20-D21</f>
        <v>0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aca="true" t="shared" si="4" ref="L22:AC22">L15-L16-L17-L18-L19-L20-L21</f>
        <v>0</v>
      </c>
      <c r="M22" s="23">
        <f t="shared" si="4"/>
        <v>3.410605131648481E-13</v>
      </c>
      <c r="N22" s="23">
        <f t="shared" si="4"/>
        <v>40.4</v>
      </c>
      <c r="O22" s="23">
        <f t="shared" si="4"/>
        <v>0</v>
      </c>
      <c r="P22" s="23">
        <f t="shared" si="4"/>
        <v>3.9000000000000004</v>
      </c>
      <c r="Q22" s="23">
        <f t="shared" si="4"/>
        <v>50</v>
      </c>
      <c r="R22" s="23">
        <f t="shared" si="4"/>
        <v>55.400000000000006</v>
      </c>
      <c r="S22" s="23">
        <f t="shared" si="4"/>
        <v>-1.8185453143360064E-13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8">
        <f t="shared" si="0"/>
        <v>149.70000000000016</v>
      </c>
      <c r="AE22" s="28">
        <f t="shared" si="2"/>
        <v>775.6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275.8</v>
      </c>
      <c r="Q23" s="28">
        <v>91</v>
      </c>
      <c r="R23" s="28">
        <v>1867.4</v>
      </c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9584.7</v>
      </c>
      <c r="AE23" s="28">
        <f t="shared" si="2"/>
        <v>13294.5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7715.4</v>
      </c>
      <c r="AE24" s="28">
        <f t="shared" si="2"/>
        <v>7740.199999999999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412.7</v>
      </c>
      <c r="AE25" s="28">
        <f t="shared" si="2"/>
        <v>2389.2000000000003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308.90000000000003</v>
      </c>
      <c r="AE26" s="28">
        <f t="shared" si="2"/>
        <v>343.3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512.3</v>
      </c>
      <c r="AE27" s="28">
        <f t="shared" si="2"/>
        <v>776.8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2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2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5" ref="F30:AC30">F23-F24-F25-F26-F27-F28-F29</f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250.00000000000023</v>
      </c>
      <c r="N30" s="23">
        <f t="shared" si="5"/>
        <v>92.5</v>
      </c>
      <c r="O30" s="23">
        <f t="shared" si="5"/>
        <v>0</v>
      </c>
      <c r="P30" s="23">
        <f t="shared" si="5"/>
        <v>39.099999999999994</v>
      </c>
      <c r="Q30" s="23">
        <f t="shared" si="5"/>
        <v>50</v>
      </c>
      <c r="R30" s="23">
        <f t="shared" si="5"/>
        <v>203.80000000000018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8">
        <f t="shared" si="0"/>
        <v>635.4000000000004</v>
      </c>
      <c r="AE30" s="28">
        <f>AE23-AE24-AE25-AE26-AE27-AE28-AE29</f>
        <v>1899.4000000000008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121.1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356.3</v>
      </c>
      <c r="AE31" s="28">
        <f aca="true" t="shared" si="6" ref="AE31:AE36">B31+C31-AD31</f>
        <v>77.69999999999999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55.5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55.5</v>
      </c>
      <c r="AE32" s="28">
        <f t="shared" si="6"/>
        <v>52.30000000000001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64.4</v>
      </c>
      <c r="AE33" s="28">
        <f t="shared" si="6"/>
        <v>7.5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1.2</v>
      </c>
      <c r="AE34" s="28">
        <f t="shared" si="6"/>
        <v>7.999999999999999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59.8</v>
      </c>
      <c r="O35" s="28"/>
      <c r="P35" s="23">
        <v>143.6</v>
      </c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203.39999999999998</v>
      </c>
      <c r="AE35" s="28">
        <f t="shared" si="6"/>
        <v>30.30000000000001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7" ref="F37:AC37">F31-F32-F34-F36-F35-F33</f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1</v>
      </c>
      <c r="O37" s="23">
        <f t="shared" si="7"/>
        <v>0</v>
      </c>
      <c r="P37" s="23">
        <f t="shared" si="7"/>
        <v>0</v>
      </c>
      <c r="Q37" s="23">
        <f t="shared" si="7"/>
        <v>30.8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>
        <f t="shared" si="7"/>
        <v>0</v>
      </c>
      <c r="AD37" s="28">
        <f t="shared" si="0"/>
        <v>31.8</v>
      </c>
      <c r="AE37" s="28">
        <f>AE31-AE32-AE34-AE36-AE33-AE35</f>
        <v>-20.400000000000034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269.1</v>
      </c>
      <c r="AE38" s="28">
        <f aca="true" t="shared" si="8" ref="AE38:AE43">B38+C38-AD38</f>
        <v>343.79999999999995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265.1</v>
      </c>
      <c r="AE39" s="28">
        <f t="shared" si="8"/>
        <v>235.89999999999998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8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8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4</v>
      </c>
      <c r="AE42" s="28">
        <f t="shared" si="8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9" ref="F44:AC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>
        <f t="shared" si="9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213.20000000000002</v>
      </c>
      <c r="AE45" s="28">
        <f>B45+C45-AD45</f>
        <v>768.9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166.3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74.1</v>
      </c>
      <c r="AE47" s="28">
        <f>B47+C47-AD47</f>
        <v>586.3000000000001</v>
      </c>
    </row>
    <row r="48" spans="1:31" ht="30">
      <c r="A48" s="65" t="s">
        <v>63</v>
      </c>
      <c r="B48" s="23">
        <v>192.9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0"/>
        <v>41.2</v>
      </c>
      <c r="AE48" s="28">
        <f>B48+C48-AD48</f>
        <v>151.7</v>
      </c>
    </row>
    <row r="49" spans="1:31" ht="15.75">
      <c r="A49" s="64" t="s">
        <v>26</v>
      </c>
      <c r="B49" s="23">
        <f>B45-B46-B47</f>
        <v>274.2</v>
      </c>
      <c r="C49" s="23">
        <f>C45-C46-C47</f>
        <v>47.5</v>
      </c>
      <c r="D49" s="23"/>
      <c r="E49" s="23"/>
      <c r="F49" s="23">
        <f aca="true" t="shared" si="10" ref="F49:AC49">F45-F46-F47</f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21.5</v>
      </c>
      <c r="L49" s="23">
        <f t="shared" si="10"/>
        <v>105.9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5.800000000000004</v>
      </c>
      <c r="R49" s="23">
        <f t="shared" si="10"/>
        <v>5.9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>
        <f t="shared" si="10"/>
        <v>0</v>
      </c>
      <c r="AD49" s="28">
        <f t="shared" si="0"/>
        <v>139.10000000000002</v>
      </c>
      <c r="AE49" s="28">
        <f>AE45-AE47-AE46</f>
        <v>182.5999999999999</v>
      </c>
    </row>
    <row r="50" spans="1:31" ht="15" customHeight="1">
      <c r="A50" s="4" t="s">
        <v>0</v>
      </c>
      <c r="B50" s="23">
        <v>3316.9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1491.2</v>
      </c>
      <c r="AE50" s="28">
        <f aca="true" t="shared" si="11" ref="AE50:AE56">B50+C50-AD50</f>
        <v>9761.099999999999</v>
      </c>
    </row>
    <row r="51" spans="1:32" ht="15" customHeight="1">
      <c r="A51" s="4" t="s">
        <v>9</v>
      </c>
      <c r="B51" s="45">
        <v>2227.2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888.4999999999999</v>
      </c>
      <c r="AE51" s="23">
        <f t="shared" si="11"/>
        <v>3043.3999999999996</v>
      </c>
      <c r="AF51" s="6"/>
    </row>
    <row r="52" spans="1:32" ht="15.75">
      <c r="A52" s="3" t="s">
        <v>5</v>
      </c>
      <c r="B52" s="23">
        <v>1525.7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413.9</v>
      </c>
      <c r="AE52" s="23">
        <f t="shared" si="11"/>
        <v>1812.5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19.3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7.5</v>
      </c>
      <c r="AE54" s="23">
        <f t="shared" si="11"/>
        <v>206.8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0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682.1999999999998</v>
      </c>
      <c r="C57" s="23">
        <f>C51-C52-C54-C56-C53-C55</f>
        <v>809</v>
      </c>
      <c r="D57" s="23"/>
      <c r="E57" s="23"/>
      <c r="F57" s="23">
        <f aca="true" t="shared" si="12" ref="F57:AC57">F51-F52-F54-F56-F53-F55</f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112.4</v>
      </c>
      <c r="M57" s="23">
        <f t="shared" si="12"/>
        <v>0</v>
      </c>
      <c r="N57" s="23">
        <f t="shared" si="12"/>
        <v>2.5</v>
      </c>
      <c r="O57" s="23">
        <f t="shared" si="12"/>
        <v>324.5</v>
      </c>
      <c r="P57" s="23">
        <f t="shared" si="12"/>
        <v>0.4</v>
      </c>
      <c r="Q57" s="23">
        <f t="shared" si="12"/>
        <v>26.8</v>
      </c>
      <c r="R57" s="23">
        <f t="shared" si="12"/>
        <v>0.5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>
        <f t="shared" si="12"/>
        <v>0</v>
      </c>
      <c r="AD57" s="23">
        <f>AD51-AD52-AD54-AD56-AD53-AD55</f>
        <v>467.0999999999999</v>
      </c>
      <c r="AE57" s="23">
        <f>AE51-AE52-AE54-AE56-AE53-AE55</f>
        <v>1024.0999999999997</v>
      </c>
    </row>
    <row r="58" spans="1:31" ht="15" customHeight="1">
      <c r="A58" s="4" t="s">
        <v>10</v>
      </c>
      <c r="B58" s="23">
        <v>88.8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6">SUM(D58:AB58)</f>
        <v>122.6</v>
      </c>
      <c r="AE58" s="23">
        <f aca="true" t="shared" si="14" ref="AE58:AE64">B58+C58-AD58</f>
        <v>336.30000000000007</v>
      </c>
    </row>
    <row r="59" spans="1:31" ht="15" customHeight="1">
      <c r="A59" s="4" t="s">
        <v>11</v>
      </c>
      <c r="B59" s="23">
        <v>537.2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337.6</v>
      </c>
      <c r="AE59" s="23">
        <f t="shared" si="14"/>
        <v>729.8000000000001</v>
      </c>
    </row>
    <row r="60" spans="1:32" ht="15.75">
      <c r="A60" s="3" t="s">
        <v>5</v>
      </c>
      <c r="B60" s="23">
        <v>295.2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181.6</v>
      </c>
      <c r="AE60" s="23">
        <f t="shared" si="14"/>
        <v>149.20000000000002</v>
      </c>
      <c r="AF60" s="59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10.8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11.799999999999999</v>
      </c>
      <c r="AE62" s="23">
        <f t="shared" si="14"/>
        <v>74</v>
      </c>
      <c r="AF62" s="6"/>
    </row>
    <row r="63" spans="1:31" ht="15.75">
      <c r="A63" s="3" t="s">
        <v>2</v>
      </c>
      <c r="B63" s="23">
        <v>11.8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8.5</v>
      </c>
      <c r="AE63" s="23">
        <f t="shared" si="14"/>
        <v>11.3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219.40000000000003</v>
      </c>
      <c r="C65" s="23">
        <f>C59-C60-C63-C64-C62-C61</f>
        <v>411.6</v>
      </c>
      <c r="D65" s="23"/>
      <c r="E65" s="23"/>
      <c r="F65" s="23">
        <f aca="true" t="shared" si="15" ref="F65:AC65">F59-F60-F63-F64-F62-F61</f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61.2</v>
      </c>
      <c r="L65" s="23">
        <f t="shared" si="15"/>
        <v>0</v>
      </c>
      <c r="M65" s="23">
        <f t="shared" si="15"/>
        <v>1.2434497875801753E-14</v>
      </c>
      <c r="N65" s="23">
        <f t="shared" si="15"/>
        <v>53.5</v>
      </c>
      <c r="O65" s="23">
        <f t="shared" si="15"/>
        <v>0</v>
      </c>
      <c r="P65" s="23">
        <f t="shared" si="15"/>
        <v>0</v>
      </c>
      <c r="Q65" s="23">
        <f t="shared" si="15"/>
        <v>14.2</v>
      </c>
      <c r="R65" s="23">
        <f t="shared" si="15"/>
        <v>6.8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>
        <f t="shared" si="15"/>
        <v>0</v>
      </c>
      <c r="AD65" s="28">
        <f t="shared" si="13"/>
        <v>135.70000000000002</v>
      </c>
      <c r="AE65" s="23">
        <f>AE59-AE60-AE63-AE64-AE62-AE61</f>
        <v>495.30000000000007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6">B66+C66-AD66</f>
        <v>983</v>
      </c>
    </row>
    <row r="67" spans="1:31" ht="15.75">
      <c r="A67" s="4" t="s">
        <v>43</v>
      </c>
      <c r="B67" s="23">
        <v>6.3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11.600000000000001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2763.2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185.70000000000002</v>
      </c>
      <c r="AE69" s="31">
        <f t="shared" si="16"/>
        <v>4502.5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27</v>
      </c>
    </row>
    <row r="71" spans="1:31" ht="15" customHeight="1">
      <c r="A71" s="3" t="s">
        <v>2</v>
      </c>
      <c r="B71" s="23">
        <v>444.5</v>
      </c>
      <c r="C71" s="23">
        <v>434.6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14</v>
      </c>
      <c r="AE71" s="31">
        <f t="shared" si="16"/>
        <v>865.1</v>
      </c>
    </row>
    <row r="72" spans="1:31" s="11" customFormat="1" ht="31.5">
      <c r="A72" s="12" t="s">
        <v>21</v>
      </c>
      <c r="B72" s="23">
        <v>84.8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33.7</v>
      </c>
      <c r="AE72" s="31">
        <f t="shared" si="16"/>
        <v>133.89999999999998</v>
      </c>
    </row>
    <row r="73" spans="1:31" s="11" customFormat="1" ht="15.75">
      <c r="A73" s="3" t="s">
        <v>5</v>
      </c>
      <c r="B73" s="23">
        <v>56.3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30.1</v>
      </c>
      <c r="AE73" s="31">
        <f t="shared" si="16"/>
        <v>27.999999999999993</v>
      </c>
    </row>
    <row r="74" spans="1:31" s="11" customFormat="1" ht="15.75">
      <c r="A74" s="3" t="s">
        <v>2</v>
      </c>
      <c r="B74" s="23">
        <v>34.5</v>
      </c>
      <c r="C74" s="23">
        <v>4.9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39.4</v>
      </c>
    </row>
    <row r="75" spans="1:31" s="11" customFormat="1" ht="15.75">
      <c r="A75" s="12" t="s">
        <v>42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>
        <v>2094</v>
      </c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2094</v>
      </c>
      <c r="AE75" s="31">
        <f t="shared" si="16"/>
        <v>-2094</v>
      </c>
    </row>
    <row r="76" spans="1:31" s="11" customFormat="1" ht="15.75" hidden="1">
      <c r="A76" s="12" t="s">
        <v>37</v>
      </c>
      <c r="B76" s="23"/>
      <c r="C76" s="29"/>
      <c r="D76" s="29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0</v>
      </c>
    </row>
    <row r="77" spans="1:31" s="11" customFormat="1" ht="15.75" hidden="1">
      <c r="A77" s="12" t="s">
        <v>44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>
        <f>AA79</f>
        <v>0</v>
      </c>
      <c r="AB77" s="29">
        <f>AB79</f>
        <v>0</v>
      </c>
      <c r="AC77" s="29"/>
      <c r="AD77" s="28">
        <f t="shared" si="13"/>
        <v>0</v>
      </c>
      <c r="AE77" s="29">
        <f>AE78+AE79+AE80+AE81</f>
        <v>0</v>
      </c>
    </row>
    <row r="78" spans="1:31" s="11" customFormat="1" ht="15.75" hidden="1">
      <c r="A78" s="33" t="s">
        <v>24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aca="true" t="shared" si="17" ref="AE78:AE86">B78+C78-AD78</f>
        <v>0</v>
      </c>
    </row>
    <row r="79" spans="1:31" s="11" customFormat="1" ht="15.75" hidden="1">
      <c r="A79" s="33" t="s">
        <v>25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15.75" customHeight="1" hidden="1">
      <c r="A80" s="33" t="s">
        <v>27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1" s="11" customFormat="1" ht="31.5" hidden="1">
      <c r="A81" s="33" t="s">
        <v>33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2" ht="15" customHeight="1" hidden="1">
      <c r="A82" s="4" t="s">
        <v>40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28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8.75" customHeight="1" hidden="1">
      <c r="A84" s="4" t="s">
        <v>31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5.75">
      <c r="A85" s="4" t="s">
        <v>29</v>
      </c>
      <c r="B85" s="23">
        <v>33.4</v>
      </c>
      <c r="C85" s="23">
        <v>233.3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266.7</v>
      </c>
      <c r="AF85" s="11"/>
    </row>
    <row r="86" spans="1:32" ht="15.75" hidden="1">
      <c r="A86" s="4" t="s">
        <v>39</v>
      </c>
      <c r="B86" s="23"/>
      <c r="C86" s="23"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1" ht="15.75">
      <c r="A87" s="7"/>
      <c r="B87" s="23"/>
      <c r="C87" s="23"/>
      <c r="D87" s="23"/>
      <c r="E87" s="23"/>
      <c r="F87" s="23"/>
      <c r="G87" s="23"/>
      <c r="H87" s="23"/>
      <c r="I87" s="23"/>
      <c r="J87" s="27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3"/>
      <c r="AE87" s="23"/>
    </row>
    <row r="88" spans="1:31" s="5" customFormat="1" ht="15.75">
      <c r="A88" s="7" t="s">
        <v>32</v>
      </c>
      <c r="B88" s="43">
        <f aca="true" t="shared" si="18" ref="B88:W88">B10+B15+B23+B31+B45+B50+B51+B58+B59+B66+B68+B69+B72+B75+B76+B77+B82+B83+B84+B85+B38+B86+B67</f>
        <v>43083.600000000006</v>
      </c>
      <c r="C88" s="43">
        <f t="shared" si="18"/>
        <v>30051.699999999993</v>
      </c>
      <c r="D88" s="43">
        <f t="shared" si="18"/>
        <v>491.8</v>
      </c>
      <c r="E88" s="43">
        <f t="shared" si="18"/>
        <v>256.2</v>
      </c>
      <c r="F88" s="43">
        <f t="shared" si="18"/>
        <v>742.8</v>
      </c>
      <c r="G88" s="43">
        <f t="shared" si="18"/>
        <v>548.9</v>
      </c>
      <c r="H88" s="43">
        <f t="shared" si="18"/>
        <v>460.50000000000006</v>
      </c>
      <c r="I88" s="43">
        <f t="shared" si="18"/>
        <v>1165.6</v>
      </c>
      <c r="J88" s="43">
        <f t="shared" si="18"/>
        <v>272</v>
      </c>
      <c r="K88" s="43">
        <f t="shared" si="18"/>
        <v>205.60000000000002</v>
      </c>
      <c r="L88" s="43">
        <f t="shared" si="18"/>
        <v>223.90000000000003</v>
      </c>
      <c r="M88" s="43">
        <f t="shared" si="18"/>
        <v>18232.8</v>
      </c>
      <c r="N88" s="43">
        <f t="shared" si="18"/>
        <v>407.5</v>
      </c>
      <c r="O88" s="43">
        <f t="shared" si="18"/>
        <v>616.7</v>
      </c>
      <c r="P88" s="43">
        <f t="shared" si="18"/>
        <v>555.5000000000001</v>
      </c>
      <c r="Q88" s="43">
        <f t="shared" si="18"/>
        <v>539.3000000000001</v>
      </c>
      <c r="R88" s="43">
        <f t="shared" si="18"/>
        <v>2369.4</v>
      </c>
      <c r="S88" s="43">
        <f t="shared" si="18"/>
        <v>2349.6</v>
      </c>
      <c r="T88" s="43">
        <f t="shared" si="18"/>
        <v>0</v>
      </c>
      <c r="U88" s="43">
        <f t="shared" si="18"/>
        <v>0</v>
      </c>
      <c r="V88" s="43">
        <f t="shared" si="18"/>
        <v>0</v>
      </c>
      <c r="W88" s="43">
        <f t="shared" si="18"/>
        <v>0</v>
      </c>
      <c r="X88" s="43">
        <f>X10+X15+X23+X31+X45+X50+X51+X58+X59+X66+X68+X69+X72+X75+X76+X77+X82+X83+X84+X85+X38</f>
        <v>0</v>
      </c>
      <c r="Y88" s="43">
        <f>Y10+Y15+Y23+Y31+Y45+Y50+Y51+Y58+Y59+Y66+Y68+Y69+Y72+Y75+Y76+Y77+Y82+Y83+Y84+Y85+Y38</f>
        <v>0</v>
      </c>
      <c r="Z88" s="43">
        <f>Z10+Z15+Z23+Z31+Z45+Z50+Z51+Z58+Z59+Z66+Z68+Z69+Z72+Z75+Z76+Z77+Z82+Z83+Z84+Z85+Z38</f>
        <v>0</v>
      </c>
      <c r="AA88" s="43">
        <f>AA10+AA15+AA23+AA31+AA45+AA50+AA51+AA58+AA59+AA66+AA68+AA69+AA72+AA75+AA76+AA77+AA82+AA83+AA84+AA85+AA38</f>
        <v>0</v>
      </c>
      <c r="AB88" s="43">
        <f>AB10+AB15+AB23+AB31+AB45+AB50+AB51+AB58+AB59+AB66+AB68+AB69+AB72+AB75+AB76+AB77+AB82+AB83+AB84+AB85+AB38</f>
        <v>0</v>
      </c>
      <c r="AC88" s="43"/>
      <c r="AD88" s="43">
        <f>AD10+AD15+AD23+AD31+AD45+AD50+AD51+AD58+AD59+AD66+AD68+AD69+AD72+AD75+AD76+AD77+AD82+AD83+AD84+AD85+AD67+AD38+AD86</f>
        <v>29438.100000000002</v>
      </c>
      <c r="AE88" s="60">
        <f>AE10+AE15+AE23+AE31+AE45+AE50+AE51+AE58+AE59+AE66+AE68+AE69+AE72+AE75+AE76+AE77+AE82+AE83+AE84+AE85+AE67+AE38+AE86</f>
        <v>43697.200000000004</v>
      </c>
    </row>
    <row r="89" spans="1:31" ht="15.75">
      <c r="A89" s="3" t="s">
        <v>5</v>
      </c>
      <c r="B89" s="23">
        <f aca="true" t="shared" si="19" ref="B89:AB89">B11+B16+B24+B32+B52+B60+B70+B39+B73</f>
        <v>31170.7</v>
      </c>
      <c r="C89" s="23">
        <f t="shared" si="19"/>
        <v>8555.8</v>
      </c>
      <c r="D89" s="23">
        <f t="shared" si="19"/>
        <v>396.8</v>
      </c>
      <c r="E89" s="23">
        <f t="shared" si="19"/>
        <v>201.7</v>
      </c>
      <c r="F89" s="23">
        <f t="shared" si="19"/>
        <v>580.6</v>
      </c>
      <c r="G89" s="23">
        <f t="shared" si="19"/>
        <v>548.9</v>
      </c>
      <c r="H89" s="23">
        <f t="shared" si="19"/>
        <v>444.90000000000003</v>
      </c>
      <c r="I89" s="23">
        <f t="shared" si="19"/>
        <v>1165.6</v>
      </c>
      <c r="J89" s="23">
        <f t="shared" si="19"/>
        <v>272</v>
      </c>
      <c r="K89" s="23">
        <f t="shared" si="19"/>
        <v>6.5</v>
      </c>
      <c r="L89" s="23">
        <f t="shared" si="19"/>
        <v>0</v>
      </c>
      <c r="M89" s="23">
        <f t="shared" si="19"/>
        <v>13586.7</v>
      </c>
      <c r="N89" s="23">
        <f t="shared" si="19"/>
        <v>0</v>
      </c>
      <c r="O89" s="23">
        <f t="shared" si="19"/>
        <v>0</v>
      </c>
      <c r="P89" s="23">
        <f t="shared" si="19"/>
        <v>1</v>
      </c>
      <c r="Q89" s="23">
        <f t="shared" si="19"/>
        <v>3.1</v>
      </c>
      <c r="R89" s="23">
        <f t="shared" si="19"/>
        <v>1663.6</v>
      </c>
      <c r="S89" s="23">
        <f t="shared" si="19"/>
        <v>2140.4</v>
      </c>
      <c r="T89" s="23">
        <f t="shared" si="19"/>
        <v>0</v>
      </c>
      <c r="U89" s="23">
        <f t="shared" si="19"/>
        <v>0</v>
      </c>
      <c r="V89" s="23">
        <f t="shared" si="19"/>
        <v>0</v>
      </c>
      <c r="W89" s="23">
        <f t="shared" si="19"/>
        <v>0</v>
      </c>
      <c r="X89" s="23">
        <f t="shared" si="19"/>
        <v>0</v>
      </c>
      <c r="Y89" s="23">
        <f t="shared" si="19"/>
        <v>0</v>
      </c>
      <c r="Z89" s="23">
        <f t="shared" si="19"/>
        <v>0</v>
      </c>
      <c r="AA89" s="23">
        <f t="shared" si="19"/>
        <v>0</v>
      </c>
      <c r="AB89" s="23">
        <f t="shared" si="19"/>
        <v>0</v>
      </c>
      <c r="AC89" s="23"/>
      <c r="AD89" s="23">
        <f>SUM(D89:AB89)</f>
        <v>21011.8</v>
      </c>
      <c r="AE89" s="28">
        <f>B89+C89-AD89</f>
        <v>18714.7</v>
      </c>
    </row>
    <row r="90" spans="1:31" ht="15.75">
      <c r="A90" s="3" t="s">
        <v>2</v>
      </c>
      <c r="B90" s="23">
        <f aca="true" t="shared" si="20" ref="B90:X90">B12+B19+B27+B34+B54+B63+B42+B74+B71</f>
        <v>1607.3999999999999</v>
      </c>
      <c r="C90" s="23">
        <f t="shared" si="20"/>
        <v>1998.7000000000003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3">
        <f t="shared" si="20"/>
        <v>799.4000000000001</v>
      </c>
      <c r="N90" s="23">
        <f t="shared" si="20"/>
        <v>1.5</v>
      </c>
      <c r="O90" s="23">
        <f t="shared" si="20"/>
        <v>0</v>
      </c>
      <c r="P90" s="23">
        <f t="shared" si="20"/>
        <v>200.6</v>
      </c>
      <c r="Q90" s="23">
        <f t="shared" si="20"/>
        <v>37.5</v>
      </c>
      <c r="R90" s="23">
        <f t="shared" si="20"/>
        <v>0</v>
      </c>
      <c r="S90" s="23">
        <f t="shared" si="20"/>
        <v>0</v>
      </c>
      <c r="T90" s="23">
        <f t="shared" si="20"/>
        <v>0</v>
      </c>
      <c r="U90" s="23">
        <f t="shared" si="20"/>
        <v>0</v>
      </c>
      <c r="V90" s="23">
        <f t="shared" si="20"/>
        <v>0</v>
      </c>
      <c r="W90" s="23">
        <f t="shared" si="20"/>
        <v>0</v>
      </c>
      <c r="X90" s="23">
        <f t="shared" si="20"/>
        <v>0</v>
      </c>
      <c r="Y90" s="23">
        <f>Y12+Y19+Y27+Y34+Y54+Y63+Y42+Y74</f>
        <v>0</v>
      </c>
      <c r="Z90" s="23">
        <f>Z12+Z19+Z27+Z34+Z54+Z63+Z42+Z74</f>
        <v>0</v>
      </c>
      <c r="AA90" s="23">
        <f>AA12+AA19+AA27+AA34+AA54+AA63+AA42+AA74</f>
        <v>0</v>
      </c>
      <c r="AB90" s="23">
        <f>AB12+AB19+AB27+AB34+AB54+AB63+AB42+AB74</f>
        <v>0</v>
      </c>
      <c r="AC90" s="23"/>
      <c r="AD90" s="23">
        <f>SUM(D90:AB90)</f>
        <v>1039</v>
      </c>
      <c r="AE90" s="28">
        <f>B90+C90-AD90</f>
        <v>2567.1000000000004</v>
      </c>
    </row>
    <row r="91" spans="1:31" ht="15.75">
      <c r="A91" s="3" t="s">
        <v>3</v>
      </c>
      <c r="B91" s="23">
        <f aca="true" t="shared" si="21" ref="B91:AB91">B17+B25+B40+B61</f>
        <v>608.2</v>
      </c>
      <c r="C91" s="23">
        <f t="shared" si="21"/>
        <v>2205.6</v>
      </c>
      <c r="D91" s="23">
        <f t="shared" si="21"/>
        <v>0</v>
      </c>
      <c r="E91" s="23">
        <f t="shared" si="21"/>
        <v>0</v>
      </c>
      <c r="F91" s="23">
        <f t="shared" si="21"/>
        <v>0</v>
      </c>
      <c r="G91" s="23">
        <f t="shared" si="21"/>
        <v>0</v>
      </c>
      <c r="H91" s="23">
        <f t="shared" si="21"/>
        <v>0</v>
      </c>
      <c r="I91" s="23">
        <f t="shared" si="21"/>
        <v>0</v>
      </c>
      <c r="J91" s="23">
        <f t="shared" si="21"/>
        <v>0</v>
      </c>
      <c r="K91" s="23">
        <f t="shared" si="21"/>
        <v>0</v>
      </c>
      <c r="L91" s="23">
        <f t="shared" si="21"/>
        <v>0</v>
      </c>
      <c r="M91" s="23">
        <f t="shared" si="21"/>
        <v>354.3</v>
      </c>
      <c r="N91" s="23">
        <f t="shared" si="21"/>
        <v>8.9</v>
      </c>
      <c r="O91" s="23">
        <f t="shared" si="21"/>
        <v>0</v>
      </c>
      <c r="P91" s="23">
        <f t="shared" si="21"/>
        <v>29.5</v>
      </c>
      <c r="Q91" s="23">
        <f t="shared" si="21"/>
        <v>20</v>
      </c>
      <c r="R91" s="23">
        <f t="shared" si="21"/>
        <v>0</v>
      </c>
      <c r="S91" s="23">
        <f t="shared" si="21"/>
        <v>0</v>
      </c>
      <c r="T91" s="23">
        <f t="shared" si="21"/>
        <v>0</v>
      </c>
      <c r="U91" s="23">
        <f t="shared" si="21"/>
        <v>0</v>
      </c>
      <c r="V91" s="23">
        <f t="shared" si="21"/>
        <v>0</v>
      </c>
      <c r="W91" s="23">
        <f t="shared" si="21"/>
        <v>0</v>
      </c>
      <c r="X91" s="23">
        <f t="shared" si="21"/>
        <v>0</v>
      </c>
      <c r="Y91" s="23">
        <f t="shared" si="21"/>
        <v>0</v>
      </c>
      <c r="Z91" s="23">
        <f t="shared" si="21"/>
        <v>0</v>
      </c>
      <c r="AA91" s="23">
        <f t="shared" si="21"/>
        <v>0</v>
      </c>
      <c r="AB91" s="23">
        <f t="shared" si="21"/>
        <v>0</v>
      </c>
      <c r="AC91" s="23"/>
      <c r="AD91" s="23">
        <f>SUM(D91:AB91)</f>
        <v>412.7</v>
      </c>
      <c r="AE91" s="28">
        <f>B91+C91-AD91</f>
        <v>2401.1000000000004</v>
      </c>
    </row>
    <row r="92" spans="1:31" ht="15.75">
      <c r="A92" s="3" t="s">
        <v>1</v>
      </c>
      <c r="B92" s="23">
        <f aca="true" t="shared" si="22" ref="B92:X92">B18+B26+B62+B33+B41+B53+B46</f>
        <v>916.0999999999999</v>
      </c>
      <c r="C92" s="23">
        <f t="shared" si="22"/>
        <v>818.5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  <c r="H92" s="23">
        <f t="shared" si="22"/>
        <v>0</v>
      </c>
      <c r="I92" s="23">
        <f t="shared" si="22"/>
        <v>0</v>
      </c>
      <c r="J92" s="23">
        <f t="shared" si="22"/>
        <v>0</v>
      </c>
      <c r="K92" s="23">
        <f t="shared" si="22"/>
        <v>0</v>
      </c>
      <c r="L92" s="23">
        <f t="shared" si="22"/>
        <v>0</v>
      </c>
      <c r="M92" s="23">
        <f t="shared" si="22"/>
        <v>891.7</v>
      </c>
      <c r="N92" s="23">
        <f t="shared" si="22"/>
        <v>0</v>
      </c>
      <c r="O92" s="23">
        <f t="shared" si="22"/>
        <v>0</v>
      </c>
      <c r="P92" s="23">
        <f t="shared" si="22"/>
        <v>26.400000000000002</v>
      </c>
      <c r="Q92" s="23">
        <f t="shared" si="22"/>
        <v>0</v>
      </c>
      <c r="R92" s="23">
        <f t="shared" si="22"/>
        <v>128.7</v>
      </c>
      <c r="S92" s="23">
        <f t="shared" si="22"/>
        <v>1.7</v>
      </c>
      <c r="T92" s="23">
        <f t="shared" si="22"/>
        <v>0</v>
      </c>
      <c r="U92" s="23">
        <f t="shared" si="22"/>
        <v>0</v>
      </c>
      <c r="V92" s="23">
        <f t="shared" si="22"/>
        <v>0</v>
      </c>
      <c r="W92" s="23">
        <f t="shared" si="22"/>
        <v>0</v>
      </c>
      <c r="X92" s="23">
        <f t="shared" si="22"/>
        <v>0</v>
      </c>
      <c r="Y92" s="23">
        <f>Y18+Y26+Y62+Y33+Y41+Y53</f>
        <v>0</v>
      </c>
      <c r="Z92" s="23">
        <f>Z18+Z26+Z62+Z33+Z41+Z53</f>
        <v>0</v>
      </c>
      <c r="AA92" s="23">
        <f>AA18+AA26+AA62+AA33+AA41+AA53</f>
        <v>0</v>
      </c>
      <c r="AB92" s="23">
        <f>AB18+AB26+AB62+AB33+AB41+AB53</f>
        <v>0</v>
      </c>
      <c r="AC92" s="23"/>
      <c r="AD92" s="23">
        <f>SUM(D92:AB92)</f>
        <v>1048.5</v>
      </c>
      <c r="AE92" s="28">
        <f>B92+C92-AD92</f>
        <v>686.0999999999999</v>
      </c>
    </row>
    <row r="93" spans="1:31" ht="15.75">
      <c r="A93" s="3" t="s">
        <v>17</v>
      </c>
      <c r="B93" s="23">
        <f aca="true" t="shared" si="23" ref="B93:AB93">B20+B28+B47+B35+B55+B13</f>
        <v>290.6</v>
      </c>
      <c r="C93" s="23">
        <f t="shared" si="23"/>
        <v>809.0999999999999</v>
      </c>
      <c r="D93" s="23">
        <f t="shared" si="23"/>
        <v>0</v>
      </c>
      <c r="E93" s="23">
        <f t="shared" si="23"/>
        <v>0</v>
      </c>
      <c r="F93" s="23">
        <f t="shared" si="23"/>
        <v>0</v>
      </c>
      <c r="G93" s="23">
        <f t="shared" si="23"/>
        <v>0</v>
      </c>
      <c r="H93" s="23">
        <f t="shared" si="23"/>
        <v>0</v>
      </c>
      <c r="I93" s="23">
        <f t="shared" si="23"/>
        <v>0</v>
      </c>
      <c r="J93" s="23">
        <f t="shared" si="23"/>
        <v>0</v>
      </c>
      <c r="K93" s="23">
        <f t="shared" si="23"/>
        <v>0</v>
      </c>
      <c r="L93" s="23">
        <f t="shared" si="23"/>
        <v>0</v>
      </c>
      <c r="M93" s="23">
        <f t="shared" si="23"/>
        <v>0</v>
      </c>
      <c r="N93" s="23">
        <f t="shared" si="23"/>
        <v>59.8</v>
      </c>
      <c r="O93" s="23">
        <f t="shared" si="23"/>
        <v>0</v>
      </c>
      <c r="P93" s="23">
        <f t="shared" si="23"/>
        <v>184.8</v>
      </c>
      <c r="Q93" s="23">
        <f t="shared" si="23"/>
        <v>32.9</v>
      </c>
      <c r="R93" s="23">
        <f t="shared" si="23"/>
        <v>0</v>
      </c>
      <c r="S93" s="23">
        <f t="shared" si="23"/>
        <v>0</v>
      </c>
      <c r="T93" s="23">
        <f t="shared" si="23"/>
        <v>0</v>
      </c>
      <c r="U93" s="23">
        <f t="shared" si="23"/>
        <v>0</v>
      </c>
      <c r="V93" s="23">
        <f t="shared" si="23"/>
        <v>0</v>
      </c>
      <c r="W93" s="23">
        <f t="shared" si="23"/>
        <v>0</v>
      </c>
      <c r="X93" s="23">
        <f t="shared" si="23"/>
        <v>0</v>
      </c>
      <c r="Y93" s="23">
        <f t="shared" si="23"/>
        <v>0</v>
      </c>
      <c r="Z93" s="23">
        <f t="shared" si="23"/>
        <v>0</v>
      </c>
      <c r="AA93" s="23">
        <f t="shared" si="23"/>
        <v>0</v>
      </c>
      <c r="AB93" s="23">
        <f t="shared" si="23"/>
        <v>0</v>
      </c>
      <c r="AC93" s="23"/>
      <c r="AD93" s="23">
        <f>SUM(D93:AB93)</f>
        <v>277.5</v>
      </c>
      <c r="AE93" s="28">
        <f>B93+C93-AD93</f>
        <v>822.1999999999998</v>
      </c>
    </row>
    <row r="94" spans="1:31" ht="12.75">
      <c r="A94" s="1"/>
      <c r="B94" s="2"/>
      <c r="C94" s="2"/>
      <c r="D94" s="2"/>
      <c r="E94" s="2"/>
      <c r="F94" s="2"/>
      <c r="G94" s="2"/>
      <c r="H94" s="2"/>
      <c r="I94" s="2"/>
      <c r="J94" s="20"/>
      <c r="K94" s="2"/>
      <c r="L94" s="2"/>
      <c r="M94" s="2"/>
      <c r="N94" s="2"/>
      <c r="O94" s="2"/>
      <c r="P94" s="2"/>
      <c r="Q94" s="2"/>
      <c r="R94" s="2"/>
      <c r="S94" s="20"/>
      <c r="T94" s="20"/>
      <c r="U94" s="2"/>
      <c r="V94" s="20"/>
      <c r="W94" s="20"/>
      <c r="X94" s="20"/>
      <c r="Y94" s="20"/>
      <c r="Z94" s="2"/>
      <c r="AA94" s="2"/>
      <c r="AB94" s="2"/>
      <c r="AC94" s="2"/>
      <c r="AD94" s="2">
        <f>AD88-AD89-AD90-AD91-AD92-AD93</f>
        <v>5648.600000000003</v>
      </c>
      <c r="AE94" s="2">
        <f>AE88-AE89-AE90-AE91-AE92-AE93</f>
        <v>18506.000000000004</v>
      </c>
    </row>
    <row r="95" spans="1:31" s="40" customFormat="1" ht="15.75">
      <c r="A95" s="38"/>
      <c r="B95" s="39"/>
      <c r="C95" s="39"/>
      <c r="Z95" s="39"/>
      <c r="AA95" s="39"/>
      <c r="AB95" s="39"/>
      <c r="AC95" s="39"/>
      <c r="AD95" s="39"/>
      <c r="AE95" s="39"/>
    </row>
    <row r="96" spans="1:31" s="17" customFormat="1" ht="18.75">
      <c r="A96" s="36"/>
      <c r="B96" s="16"/>
      <c r="C96" s="16"/>
      <c r="D96" s="16"/>
      <c r="E96" s="16"/>
      <c r="F96" s="16"/>
      <c r="G96" s="16"/>
      <c r="H96" s="16"/>
      <c r="I96" s="16"/>
      <c r="J96" s="21"/>
      <c r="K96" s="16"/>
      <c r="L96" s="16"/>
      <c r="M96" s="16"/>
      <c r="N96" s="16"/>
      <c r="O96" s="16"/>
      <c r="P96" s="16"/>
      <c r="Q96" s="16"/>
      <c r="R96" s="16"/>
      <c r="S96" s="21"/>
      <c r="T96" s="21"/>
      <c r="U96" s="16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1:31" s="55" customFormat="1" ht="15.75">
      <c r="A97" s="52"/>
      <c r="B97" s="53"/>
      <c r="C97" s="53"/>
      <c r="D97" s="54">
        <f>D88</f>
        <v>491.8</v>
      </c>
      <c r="E97" s="54">
        <f aca="true" t="shared" si="24" ref="E97:Y97">E88+D97</f>
        <v>748</v>
      </c>
      <c r="F97" s="54">
        <f t="shared" si="24"/>
        <v>1490.8</v>
      </c>
      <c r="G97" s="54">
        <f t="shared" si="24"/>
        <v>2039.6999999999998</v>
      </c>
      <c r="H97" s="54">
        <f t="shared" si="24"/>
        <v>2500.2</v>
      </c>
      <c r="I97" s="54">
        <f t="shared" si="24"/>
        <v>3665.7999999999997</v>
      </c>
      <c r="J97" s="54">
        <f t="shared" si="24"/>
        <v>3937.7999999999997</v>
      </c>
      <c r="K97" s="54">
        <f t="shared" si="24"/>
        <v>4143.4</v>
      </c>
      <c r="L97" s="54">
        <f t="shared" si="24"/>
        <v>4367.299999999999</v>
      </c>
      <c r="M97" s="54">
        <f t="shared" si="24"/>
        <v>22600.1</v>
      </c>
      <c r="N97" s="54">
        <f t="shared" si="24"/>
        <v>23007.6</v>
      </c>
      <c r="O97" s="54">
        <f t="shared" si="24"/>
        <v>23624.3</v>
      </c>
      <c r="P97" s="54">
        <f t="shared" si="24"/>
        <v>24179.8</v>
      </c>
      <c r="Q97" s="54">
        <f t="shared" si="24"/>
        <v>24719.1</v>
      </c>
      <c r="R97" s="54">
        <f t="shared" si="24"/>
        <v>27088.5</v>
      </c>
      <c r="S97" s="54">
        <f t="shared" si="24"/>
        <v>29438.1</v>
      </c>
      <c r="T97" s="54">
        <f t="shared" si="24"/>
        <v>29438.1</v>
      </c>
      <c r="U97" s="54">
        <f t="shared" si="24"/>
        <v>29438.1</v>
      </c>
      <c r="V97" s="54">
        <f t="shared" si="24"/>
        <v>29438.1</v>
      </c>
      <c r="W97" s="54">
        <f t="shared" si="24"/>
        <v>29438.1</v>
      </c>
      <c r="X97" s="54">
        <f t="shared" si="24"/>
        <v>29438.1</v>
      </c>
      <c r="Y97" s="54">
        <f t="shared" si="24"/>
        <v>29438.1</v>
      </c>
      <c r="Z97" s="53"/>
      <c r="AA97" s="53"/>
      <c r="AB97" s="53"/>
      <c r="AC97" s="53"/>
      <c r="AD97" s="53"/>
      <c r="AE97" s="53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1:31" ht="12.75">
      <c r="A99" s="1"/>
      <c r="B99" s="2"/>
      <c r="C99" s="2"/>
      <c r="D99" s="2"/>
      <c r="E99" s="2"/>
      <c r="F99" s="2"/>
      <c r="G99" s="2"/>
      <c r="H99" s="2"/>
      <c r="I99" s="2"/>
      <c r="J99" s="20"/>
      <c r="K99" s="2"/>
      <c r="L99" s="2"/>
      <c r="M99" s="2"/>
      <c r="N99" s="2"/>
      <c r="O99" s="2"/>
      <c r="P99" s="2"/>
      <c r="Q99" s="2"/>
      <c r="R99" s="2"/>
      <c r="S99" s="20"/>
      <c r="T99" s="20"/>
      <c r="U99" s="2"/>
      <c r="V99" s="20"/>
      <c r="W99" s="20"/>
      <c r="X99" s="20"/>
      <c r="Y99" s="20"/>
      <c r="Z99" s="2"/>
      <c r="AA99" s="2"/>
      <c r="AB99" s="2"/>
      <c r="AC99" s="2"/>
      <c r="AD99" s="2"/>
      <c r="AE99" s="2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2014-08-22T13:36:48Z</dcterms:modified>
  <cp:category/>
  <cp:version/>
  <cp:contentType/>
  <cp:contentStatus/>
</cp:coreProperties>
</file>